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MPTABILITE ESOFT 2025\"/>
    </mc:Choice>
  </mc:AlternateContent>
  <xr:revisionPtr revIDLastSave="0" documentId="13_ncr:1_{3193C4E9-1830-458B-A901-92766137A18D}" xr6:coauthVersionLast="47" xr6:coauthVersionMax="47" xr10:uidLastSave="{00000000-0000-0000-0000-000000000000}"/>
  <bookViews>
    <workbookView xWindow="-110" yWindow="-110" windowWidth="19420" windowHeight="10300" xr2:uid="{169B8443-E48F-429E-8AD8-4DDCE5A2D5F7}"/>
  </bookViews>
  <sheets>
    <sheet name="ETAT FOURNISSEUR" sheetId="1" r:id="rId1"/>
  </sheets>
  <definedNames>
    <definedName name="_xlnm._FilterDatabase" localSheetId="0" hidden="1">'ETAT FOURNISSEUR'!$A$4:$O$4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1" l="1"/>
  <c r="K32" i="1"/>
  <c r="L32" i="1"/>
  <c r="J32" i="1"/>
  <c r="M20" i="1"/>
  <c r="M21" i="1"/>
  <c r="J22" i="1"/>
  <c r="J23" i="1"/>
  <c r="J24" i="1"/>
  <c r="J25" i="1"/>
  <c r="J26" i="1"/>
  <c r="J27" i="1"/>
  <c r="J28" i="1"/>
  <c r="J29" i="1"/>
  <c r="J30" i="1"/>
  <c r="J31" i="1"/>
  <c r="G20" i="1"/>
  <c r="J20" i="1" s="1"/>
  <c r="T36" i="1" l="1"/>
  <c r="T35" i="1"/>
  <c r="T37" i="1" s="1"/>
  <c r="F32" i="1"/>
  <c r="G31" i="1"/>
  <c r="H31" i="1" s="1"/>
  <c r="L31" i="1" s="1"/>
  <c r="N31" i="1" s="1"/>
  <c r="G30" i="1"/>
  <c r="H30" i="1" s="1"/>
  <c r="L30" i="1" s="1"/>
  <c r="N30" i="1" s="1"/>
  <c r="G29" i="1"/>
  <c r="H29" i="1" s="1"/>
  <c r="L29" i="1" s="1"/>
  <c r="N29" i="1" s="1"/>
  <c r="G28" i="1"/>
  <c r="H28" i="1" s="1"/>
  <c r="L28" i="1" s="1"/>
  <c r="N28" i="1" s="1"/>
  <c r="G27" i="1"/>
  <c r="H27" i="1" s="1"/>
  <c r="L27" i="1" s="1"/>
  <c r="N27" i="1" s="1"/>
  <c r="H26" i="1"/>
  <c r="L26" i="1" s="1"/>
  <c r="N26" i="1" s="1"/>
  <c r="H25" i="1"/>
  <c r="L25" i="1" s="1"/>
  <c r="H23" i="1"/>
  <c r="L23" i="1" s="1"/>
  <c r="H22" i="1"/>
  <c r="I22" i="1" s="1"/>
  <c r="H21" i="1"/>
  <c r="I21" i="1" s="1"/>
  <c r="H20" i="1"/>
  <c r="I20" i="1" s="1"/>
  <c r="G12" i="1"/>
  <c r="H12" i="1" s="1"/>
  <c r="F12" i="1" s="1"/>
  <c r="G11" i="1"/>
  <c r="H11" i="1" s="1"/>
  <c r="F11" i="1" s="1"/>
  <c r="G10" i="1"/>
  <c r="H10" i="1" s="1"/>
  <c r="F10" i="1" s="1"/>
  <c r="G9" i="1"/>
  <c r="G8" i="1"/>
  <c r="H8" i="1" s="1"/>
  <c r="F8" i="1" s="1"/>
  <c r="G7" i="1"/>
  <c r="H7" i="1" s="1"/>
  <c r="F7" i="1" s="1"/>
  <c r="G6" i="1"/>
  <c r="H6" i="1" s="1"/>
  <c r="F5" i="1"/>
  <c r="N5" i="1" s="1"/>
  <c r="G32" i="1" l="1"/>
  <c r="I25" i="1"/>
  <c r="N25" i="1" s="1"/>
  <c r="T39" i="1"/>
  <c r="H9" i="1"/>
  <c r="F9" i="1" s="1"/>
  <c r="L22" i="1"/>
  <c r="I23" i="1"/>
  <c r="N23" i="1" s="1"/>
  <c r="H24" i="1"/>
  <c r="H32" i="1" s="1"/>
  <c r="I24" i="1" l="1"/>
  <c r="I32" i="1" s="1"/>
  <c r="L24" i="1"/>
  <c r="N24" i="1" s="1"/>
  <c r="N22" i="1"/>
  <c r="N32" i="1" l="1"/>
</calcChain>
</file>

<file path=xl/sharedStrings.xml><?xml version="1.0" encoding="utf-8"?>
<sst xmlns="http://schemas.openxmlformats.org/spreadsheetml/2006/main" count="89" uniqueCount="60">
  <si>
    <t>RESTE A PAYER</t>
  </si>
  <si>
    <t>DATES</t>
  </si>
  <si>
    <t>PERIODE</t>
  </si>
  <si>
    <t>DESIGNATIONS</t>
  </si>
  <si>
    <t>REF</t>
  </si>
  <si>
    <t>MONTANT TTC</t>
  </si>
  <si>
    <t>MONTANT TOTAL HT</t>
  </si>
  <si>
    <t>TVA 18%</t>
  </si>
  <si>
    <t>MONTANT PAYER</t>
  </si>
  <si>
    <t>AVANCE</t>
  </si>
  <si>
    <t>JANVIER</t>
  </si>
  <si>
    <t>GESTION EXTERNALISEE DE PERSONNEL</t>
  </si>
  <si>
    <t>FACTURE N°025 et 012</t>
  </si>
  <si>
    <t>FACTURE N°046 et 047</t>
  </si>
  <si>
    <t>FACTURE N° 101</t>
  </si>
  <si>
    <t xml:space="preserve">FACTURE N°133 </t>
  </si>
  <si>
    <t>FACTURE N°195</t>
  </si>
  <si>
    <t>FACTURE N°239</t>
  </si>
  <si>
    <t>FACTURE N°280</t>
  </si>
  <si>
    <t>FACTURE N°329</t>
  </si>
  <si>
    <t>FACTURE N°001</t>
  </si>
  <si>
    <t>FACTURE N°002</t>
  </si>
  <si>
    <t>FACTURE N°003</t>
  </si>
  <si>
    <t>FACTURE N°004</t>
  </si>
  <si>
    <t>FACTURE N°005</t>
  </si>
  <si>
    <t>FACTURE N°006</t>
  </si>
  <si>
    <t>FACTURE N°007</t>
  </si>
  <si>
    <t>FACTURE N°008</t>
  </si>
  <si>
    <t>FACTURE N°009</t>
  </si>
  <si>
    <t>FACTURE N°010</t>
  </si>
  <si>
    <t>FACTURE N°011</t>
  </si>
  <si>
    <t>FACTURE N°012</t>
  </si>
  <si>
    <t>TOTAL</t>
  </si>
  <si>
    <t>Pour ESOFT BURKINA</t>
  </si>
  <si>
    <t>Vivian BOGNINI</t>
  </si>
  <si>
    <t>Le Gérant</t>
  </si>
  <si>
    <t>OBSERVATION</t>
  </si>
  <si>
    <t>STRUCTURES</t>
  </si>
  <si>
    <t>SM FASO</t>
  </si>
  <si>
    <t>DGF</t>
  </si>
  <si>
    <t>POCASA</t>
  </si>
  <si>
    <t>PIXEL</t>
  </si>
  <si>
    <t>BENIT</t>
  </si>
  <si>
    <t>SOMAF</t>
  </si>
  <si>
    <t>TATAMA</t>
  </si>
  <si>
    <t>CHEQUE N-001</t>
  </si>
  <si>
    <t>CHEQUE N-002</t>
  </si>
  <si>
    <t>MONTANT</t>
  </si>
  <si>
    <t>AOÛT</t>
  </si>
  <si>
    <r>
      <t xml:space="preserve">ETAT DES FOURNISSEURS ( </t>
    </r>
    <r>
      <rPr>
        <b/>
        <sz val="12"/>
        <color rgb="FFFF0000"/>
        <rFont val="Times New Roman"/>
        <family val="1"/>
      </rPr>
      <t xml:space="preserve">du 01 AOUT au 31 AOUT 2025 </t>
    </r>
    <r>
      <rPr>
        <b/>
        <sz val="12"/>
        <color theme="1"/>
        <rFont val="Times New Roman"/>
        <family val="1"/>
      </rPr>
      <t>)</t>
    </r>
  </si>
  <si>
    <t>FEVRIER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</si>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</sst>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b/>
      <i/>
      <sz val="12"/>
      <color theme="1"/>
      <name val="Times New Roman"/>
      <family val="1"/>
    </font>
    <font>
      <b/>
      <u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1" xfId="1" applyNumberFormat="1" applyFont="1" applyFill="1" applyBorder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3" fontId="7" fillId="0" borderId="1" xfId="0" applyNumberFormat="1" applyFont="1" applyBorder="1"/>
    <xf numFmtId="1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1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41" fontId="4" fillId="0" borderId="1" xfId="2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3" fontId="0" fillId="0" borderId="0" xfId="0" applyNumberFormat="1"/>
    <xf numFmtId="43" fontId="0" fillId="0" borderId="0" xfId="1" applyFont="1" applyFill="1"/>
    <xf numFmtId="41" fontId="0" fillId="0" borderId="0" xfId="2" applyFont="1"/>
    <xf numFmtId="0" fontId="5" fillId="0" borderId="0" xfId="0" applyFont="1"/>
    <xf numFmtId="0" fontId="11" fillId="0" borderId="0" xfId="0" applyFont="1"/>
    <xf numFmtId="41" fontId="0" fillId="0" borderId="0" xfId="0" applyNumberFormat="1"/>
    <xf numFmtId="0" fontId="12" fillId="0" borderId="0" xfId="0" applyFont="1"/>
    <xf numFmtId="0" fontId="13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11" fillId="0" borderId="1" xfId="0" applyFont="1" applyBorder="1" applyAlignment="1" applyProtection="1">
      <alignment vertical="center"/>
      <protection locked="0"/>
    </xf>
    <xf numFmtId="41" fontId="11" fillId="0" borderId="1" xfId="2" applyFont="1" applyBorder="1" applyAlignment="1" applyProtection="1">
      <alignment vertical="center"/>
      <protection locked="0"/>
    </xf>
    <xf numFmtId="41" fontId="4" fillId="0" borderId="1" xfId="2" applyFont="1" applyFill="1" applyBorder="1" applyAlignment="1">
      <alignment horizontal="right" vertical="center"/>
    </xf>
    <xf numFmtId="41" fontId="4" fillId="0" borderId="1" xfId="2" applyFont="1" applyBorder="1" applyAlignment="1">
      <alignment horizontal="right" vertical="center"/>
    </xf>
    <xf numFmtId="9" fontId="2" fillId="0" borderId="1" xfId="3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/>
    <xf numFmtId="2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</cellXfs>
  <cellStyles count="4">
    <cellStyle name="Milliers" xfId="1" builtinId="3"/>
    <cellStyle name="Milliers [0]" xfId="2" builtinId="6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AA7EF-3179-4D69-A825-CA7A86051B59}">
  <dimension ref="A1:T43"/>
  <sheetViews>
    <sheetView tabSelected="1" topLeftCell="F1" zoomScaleNormal="100" workbookViewId="0">
      <selection activeCell="A20" sqref="A20:A31"/>
    </sheetView>
  </sheetViews>
  <sheetFormatPr baseColWidth="10" defaultRowHeight="14.5" x14ac:dyDescent="0.35"/>
  <cols>
    <col min="1" max="1" width="12.08984375" customWidth="1"/>
    <col min="2" max="2" width="14.26953125" customWidth="1"/>
    <col min="3" max="3" width="2" hidden="1" customWidth="1"/>
    <col min="4" max="4" width="19.1796875" customWidth="1"/>
    <col min="5" max="5" width="16.7265625" customWidth="1"/>
    <col min="6" max="6" width="14.08984375" customWidth="1"/>
    <col min="7" max="7" width="14.7265625" customWidth="1"/>
    <col min="8" max="8" width="11.7265625" customWidth="1"/>
    <col min="9" max="9" width="14.1796875" customWidth="1"/>
    <col min="10" max="10" width="12.1796875" customWidth="1"/>
    <col min="11" max="11" width="13.1796875" customWidth="1"/>
    <col min="12" max="13" width="14.6328125" customWidth="1"/>
    <col min="14" max="14" width="12.54296875" bestFit="1" customWidth="1"/>
    <col min="15" max="15" width="17.54296875" customWidth="1"/>
  </cols>
  <sheetData>
    <row r="1" spans="1:15" ht="15.5" customHeight="1" x14ac:dyDescent="0.35"/>
    <row r="2" spans="1:15" ht="23.5" customHeight="1" x14ac:dyDescent="0.35">
      <c r="A2" s="47" t="s">
        <v>49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29.25" customHeight="1" x14ac:dyDescent="0.35">
      <c r="A3" s="43"/>
      <c r="B3" s="43"/>
      <c r="C3" s="43"/>
      <c r="D3" s="43"/>
      <c r="E3" s="43"/>
      <c r="F3" s="43"/>
      <c r="G3" s="43"/>
      <c r="H3" s="43"/>
      <c r="I3" s="48"/>
      <c r="J3" s="48"/>
      <c r="K3" s="48"/>
      <c r="L3" s="48"/>
      <c r="M3" s="44"/>
      <c r="O3" s="45"/>
    </row>
    <row r="4" spans="1:15" ht="49.5" customHeight="1" x14ac:dyDescent="0.35">
      <c r="A4" s="1" t="s">
        <v>1</v>
      </c>
      <c r="B4" s="1" t="s">
        <v>2</v>
      </c>
      <c r="C4" s="2" t="s">
        <v>3</v>
      </c>
      <c r="D4" s="1" t="s">
        <v>4</v>
      </c>
      <c r="E4" s="1" t="s">
        <v>37</v>
      </c>
      <c r="F4" s="35" t="s">
        <v>5</v>
      </c>
      <c r="G4" s="3" t="s">
        <v>6</v>
      </c>
      <c r="H4" s="1" t="s">
        <v>7</v>
      </c>
      <c r="I4" s="4" t="s">
        <v>8</v>
      </c>
      <c r="J4" s="41">
        <v>0.05</v>
      </c>
      <c r="K4" s="41">
        <v>0.25</v>
      </c>
      <c r="L4" s="4" t="s">
        <v>9</v>
      </c>
      <c r="M4" s="4" t="s">
        <v>47</v>
      </c>
      <c r="N4" s="42" t="s">
        <v>0</v>
      </c>
      <c r="O4" s="42" t="s">
        <v>36</v>
      </c>
    </row>
    <row r="5" spans="1:15" ht="409.5" hidden="1" x14ac:dyDescent="0.35">
      <c r="A5" s="5"/>
      <c r="B5" s="5" t="s">
        <v>10</v>
      </c>
      <c r="C5" s="6" t="s">
        <v>11</v>
      </c>
      <c r="D5" s="7" t="s">
        <v>12</v>
      </c>
      <c r="E5" s="7"/>
      <c r="F5" s="8" t="e">
        <f>#REF!+#REF!</f>
        <v>#REF!</v>
      </c>
      <c r="G5" s="9"/>
      <c r="H5" s="9"/>
      <c r="I5" s="10"/>
      <c r="J5" s="10"/>
      <c r="K5" s="10"/>
      <c r="L5" s="11"/>
      <c r="M5" s="11"/>
      <c r="N5" s="12" t="e">
        <f>+F5-#REF!-#REF!-L5</f>
        <v>#REF!</v>
      </c>
      <c r="O5" s="32"/>
    </row>
    <row r="6" spans="1:15" ht="409.5" hidden="1" x14ac:dyDescent="0.35">
      <c r="A6" s="13"/>
      <c r="B6" s="5" t="s">
        <v>10</v>
      </c>
      <c r="C6" s="6" t="s">
        <v>11</v>
      </c>
      <c r="D6" s="14" t="s">
        <v>13</v>
      </c>
      <c r="E6" s="14"/>
      <c r="F6" s="15"/>
      <c r="G6" s="16" t="e">
        <f>+#REF!+#REF!</f>
        <v>#REF!</v>
      </c>
      <c r="H6" s="16" t="e">
        <f>+G6*18/100</f>
        <v>#REF!</v>
      </c>
      <c r="I6" s="10"/>
      <c r="J6" s="10"/>
      <c r="K6" s="10"/>
      <c r="L6" s="11"/>
      <c r="M6" s="11"/>
      <c r="N6" s="12">
        <v>0</v>
      </c>
      <c r="O6" s="32"/>
    </row>
    <row r="7" spans="1:15" ht="409.5" hidden="1" x14ac:dyDescent="0.35">
      <c r="A7" s="5"/>
      <c r="B7" s="5" t="s">
        <v>10</v>
      </c>
      <c r="C7" s="6" t="s">
        <v>11</v>
      </c>
      <c r="D7" s="7" t="s">
        <v>14</v>
      </c>
      <c r="E7" s="7"/>
      <c r="F7" s="8" t="e">
        <f t="shared" ref="F7:F12" si="0">+G7+H7</f>
        <v>#REF!</v>
      </c>
      <c r="G7" s="9" t="e">
        <f>+#REF!+#REF!</f>
        <v>#REF!</v>
      </c>
      <c r="H7" s="9" t="e">
        <f t="shared" ref="H7:H12" si="1">+G7*18/100</f>
        <v>#REF!</v>
      </c>
      <c r="I7" s="10"/>
      <c r="J7" s="10"/>
      <c r="K7" s="10"/>
      <c r="L7" s="11"/>
      <c r="M7" s="11"/>
      <c r="N7" s="12">
        <v>0</v>
      </c>
      <c r="O7" s="32"/>
    </row>
    <row r="8" spans="1:15" ht="409.5" hidden="1" x14ac:dyDescent="0.35">
      <c r="A8" s="13"/>
      <c r="B8" s="5" t="s">
        <v>10</v>
      </c>
      <c r="C8" s="17" t="s">
        <v>11</v>
      </c>
      <c r="D8" s="14" t="s">
        <v>15</v>
      </c>
      <c r="E8" s="14"/>
      <c r="F8" s="15" t="e">
        <f t="shared" si="0"/>
        <v>#REF!</v>
      </c>
      <c r="G8" s="16" t="e">
        <f>+#REF!+#REF!</f>
        <v>#REF!</v>
      </c>
      <c r="H8" s="16" t="e">
        <f t="shared" si="1"/>
        <v>#REF!</v>
      </c>
      <c r="I8" s="10"/>
      <c r="J8" s="10"/>
      <c r="K8" s="10"/>
      <c r="L8" s="11"/>
      <c r="M8" s="11"/>
      <c r="N8" s="12">
        <v>0</v>
      </c>
      <c r="O8" s="32"/>
    </row>
    <row r="9" spans="1:15" ht="409.5" hidden="1" x14ac:dyDescent="0.35">
      <c r="A9" s="13"/>
      <c r="B9" s="5" t="s">
        <v>10</v>
      </c>
      <c r="C9" s="17" t="s">
        <v>11</v>
      </c>
      <c r="D9" s="14" t="s">
        <v>16</v>
      </c>
      <c r="E9" s="14"/>
      <c r="F9" s="15" t="e">
        <f t="shared" si="0"/>
        <v>#REF!</v>
      </c>
      <c r="G9" s="16" t="e">
        <f>+#REF!+#REF!</f>
        <v>#REF!</v>
      </c>
      <c r="H9" s="16" t="e">
        <f t="shared" si="1"/>
        <v>#REF!</v>
      </c>
      <c r="I9" s="10"/>
      <c r="J9" s="10"/>
      <c r="K9" s="10"/>
      <c r="L9" s="11"/>
      <c r="M9" s="11"/>
      <c r="N9" s="12">
        <v>0</v>
      </c>
      <c r="O9" s="32"/>
    </row>
    <row r="10" spans="1:15" ht="409.5" hidden="1" x14ac:dyDescent="0.35">
      <c r="A10" s="13"/>
      <c r="B10" s="5" t="s">
        <v>10</v>
      </c>
      <c r="C10" s="17" t="s">
        <v>11</v>
      </c>
      <c r="D10" s="14" t="s">
        <v>17</v>
      </c>
      <c r="E10" s="14"/>
      <c r="F10" s="15" t="e">
        <f t="shared" si="0"/>
        <v>#REF!</v>
      </c>
      <c r="G10" s="16" t="e">
        <f>+#REF!+#REF!</f>
        <v>#REF!</v>
      </c>
      <c r="H10" s="16" t="e">
        <f t="shared" si="1"/>
        <v>#REF!</v>
      </c>
      <c r="I10" s="10"/>
      <c r="J10" s="10"/>
      <c r="K10" s="10"/>
      <c r="L10" s="11"/>
      <c r="M10" s="11"/>
      <c r="N10" s="12">
        <v>0</v>
      </c>
      <c r="O10" s="32"/>
    </row>
    <row r="11" spans="1:15" ht="409.5" hidden="1" x14ac:dyDescent="0.35">
      <c r="A11" s="13"/>
      <c r="B11" s="5" t="s">
        <v>10</v>
      </c>
      <c r="C11" s="17" t="s">
        <v>11</v>
      </c>
      <c r="D11" s="14" t="s">
        <v>18</v>
      </c>
      <c r="E11" s="14"/>
      <c r="F11" s="15" t="e">
        <f t="shared" si="0"/>
        <v>#REF!</v>
      </c>
      <c r="G11" s="16" t="e">
        <f>+#REF!+#REF!</f>
        <v>#REF!</v>
      </c>
      <c r="H11" s="16" t="e">
        <f t="shared" si="1"/>
        <v>#REF!</v>
      </c>
      <c r="I11" s="18"/>
      <c r="J11" s="18"/>
      <c r="K11" s="18"/>
      <c r="L11" s="19"/>
      <c r="M11" s="19"/>
      <c r="N11" s="12">
        <v>0</v>
      </c>
      <c r="O11" s="32"/>
    </row>
    <row r="12" spans="1:15" ht="409.5" hidden="1" x14ac:dyDescent="0.35">
      <c r="A12" s="13"/>
      <c r="B12" s="5" t="s">
        <v>10</v>
      </c>
      <c r="C12" s="17" t="s">
        <v>11</v>
      </c>
      <c r="D12" s="14" t="s">
        <v>19</v>
      </c>
      <c r="E12" s="14"/>
      <c r="F12" s="15" t="e">
        <f t="shared" si="0"/>
        <v>#REF!</v>
      </c>
      <c r="G12" s="16" t="e">
        <f>+#REF!+#REF!</f>
        <v>#REF!</v>
      </c>
      <c r="H12" s="16" t="e">
        <f t="shared" si="1"/>
        <v>#REF!</v>
      </c>
      <c r="I12" s="18"/>
      <c r="J12" s="18"/>
      <c r="K12" s="18"/>
      <c r="L12" s="19"/>
      <c r="M12" s="19"/>
      <c r="N12" s="12">
        <v>0</v>
      </c>
      <c r="O12" s="32"/>
    </row>
    <row r="13" spans="1:15" ht="15.75" hidden="1" customHeight="1" x14ac:dyDescent="0.35">
      <c r="A13" s="13"/>
      <c r="B13" s="5" t="s">
        <v>10</v>
      </c>
      <c r="C13" s="17" t="s">
        <v>11</v>
      </c>
      <c r="D13" s="14"/>
      <c r="E13" s="14"/>
      <c r="F13" s="15"/>
      <c r="G13" s="16"/>
      <c r="H13" s="16"/>
      <c r="I13" s="18"/>
      <c r="J13" s="18"/>
      <c r="K13" s="18"/>
      <c r="L13" s="19"/>
      <c r="M13" s="19"/>
      <c r="N13" s="20"/>
      <c r="O13" s="32"/>
    </row>
    <row r="14" spans="1:15" ht="409.5" hidden="1" x14ac:dyDescent="0.35">
      <c r="A14" s="13"/>
      <c r="B14" s="5" t="s">
        <v>10</v>
      </c>
      <c r="C14" s="17" t="s">
        <v>11</v>
      </c>
      <c r="D14" s="14"/>
      <c r="E14" s="14"/>
      <c r="F14" s="15"/>
      <c r="G14" s="16"/>
      <c r="H14" s="16"/>
      <c r="I14" s="18"/>
      <c r="J14" s="18"/>
      <c r="K14" s="18"/>
      <c r="L14" s="19"/>
      <c r="M14" s="19"/>
      <c r="N14" s="20"/>
      <c r="O14" s="32"/>
    </row>
    <row r="15" spans="1:15" ht="409.5" hidden="1" x14ac:dyDescent="0.35">
      <c r="A15" s="13"/>
      <c r="B15" s="5" t="s">
        <v>10</v>
      </c>
      <c r="C15" s="17" t="s">
        <v>11</v>
      </c>
      <c r="D15" s="14"/>
      <c r="E15" s="14"/>
      <c r="F15" s="15"/>
      <c r="G15" s="16"/>
      <c r="H15" s="16"/>
      <c r="I15" s="18"/>
      <c r="J15" s="18"/>
      <c r="K15" s="18"/>
      <c r="L15" s="19"/>
      <c r="M15" s="19"/>
      <c r="N15" s="20"/>
      <c r="O15" s="32"/>
    </row>
    <row r="16" spans="1:15" ht="409.5" hidden="1" x14ac:dyDescent="0.35">
      <c r="A16" s="13"/>
      <c r="B16" s="5" t="s">
        <v>10</v>
      </c>
      <c r="C16" s="17" t="s">
        <v>11</v>
      </c>
      <c r="D16" s="14"/>
      <c r="E16" s="14"/>
      <c r="F16" s="15"/>
      <c r="G16" s="16"/>
      <c r="H16" s="16"/>
      <c r="I16" s="18"/>
      <c r="J16" s="18"/>
      <c r="K16" s="18"/>
      <c r="L16" s="19"/>
      <c r="M16" s="19"/>
      <c r="N16" s="20"/>
      <c r="O16" s="32"/>
    </row>
    <row r="17" spans="1:15" ht="409.5" hidden="1" x14ac:dyDescent="0.35">
      <c r="A17" s="13"/>
      <c r="B17" s="5" t="s">
        <v>10</v>
      </c>
      <c r="C17" s="17" t="s">
        <v>11</v>
      </c>
      <c r="D17" s="14"/>
      <c r="E17" s="14"/>
      <c r="F17" s="15"/>
      <c r="G17" s="16"/>
      <c r="H17" s="16"/>
      <c r="I17" s="18"/>
      <c r="J17" s="18"/>
      <c r="K17" s="18"/>
      <c r="L17" s="19"/>
      <c r="M17" s="19"/>
      <c r="N17" s="20"/>
      <c r="O17" s="32"/>
    </row>
    <row r="18" spans="1:15" ht="409.5" hidden="1" x14ac:dyDescent="0.35">
      <c r="A18" s="13"/>
      <c r="B18" s="5" t="s">
        <v>10</v>
      </c>
      <c r="C18" s="17" t="s">
        <v>11</v>
      </c>
      <c r="D18" s="14"/>
      <c r="E18" s="14"/>
      <c r="F18" s="15"/>
      <c r="G18" s="16"/>
      <c r="H18" s="16"/>
      <c r="I18" s="18"/>
      <c r="J18" s="18"/>
      <c r="K18" s="18"/>
      <c r="L18" s="19"/>
      <c r="M18" s="19"/>
      <c r="N18" s="20"/>
      <c r="O18" s="32"/>
    </row>
    <row r="19" spans="1:15" ht="409.5" hidden="1" x14ac:dyDescent="0.35">
      <c r="A19" s="13"/>
      <c r="B19" s="5" t="s">
        <v>10</v>
      </c>
      <c r="C19" s="17" t="s">
        <v>11</v>
      </c>
      <c r="D19" s="14"/>
      <c r="E19" s="14"/>
      <c r="F19" s="15"/>
      <c r="G19" s="16"/>
      <c r="H19" s="16"/>
      <c r="I19" s="18"/>
      <c r="J19" s="18"/>
      <c r="K19" s="18"/>
      <c r="L19" s="19"/>
      <c r="M19" s="19"/>
      <c r="N19" s="20"/>
      <c r="O19" s="32"/>
    </row>
    <row r="20" spans="1:15" ht="15.5" x14ac:dyDescent="0.35">
      <c r="A20" s="13">
        <v>45658</v>
      </c>
      <c r="B20" s="5" t="s">
        <v>10</v>
      </c>
      <c r="C20" s="17"/>
      <c r="D20" s="14" t="s">
        <v>20</v>
      </c>
      <c r="E20" s="37" t="s">
        <v>38</v>
      </c>
      <c r="F20" s="38">
        <v>118000</v>
      </c>
      <c r="G20" s="38">
        <f>+F20/1.18</f>
        <v>100000</v>
      </c>
      <c r="H20" s="39">
        <f t="shared" ref="H20:H31" si="2">+G20*0.18</f>
        <v>18000</v>
      </c>
      <c r="I20" s="21">
        <f t="shared" ref="I20:I25" si="3">+G20+H20</f>
        <v>118000</v>
      </c>
      <c r="J20" s="21">
        <f>+G20*5%</f>
        <v>5000</v>
      </c>
      <c r="K20" s="21">
        <v>0</v>
      </c>
      <c r="L20" s="19">
        <v>0</v>
      </c>
      <c r="M20" s="19">
        <f>+G20+J20</f>
        <v>105000</v>
      </c>
      <c r="N20" s="22">
        <v>0</v>
      </c>
      <c r="O20" s="33" t="s">
        <v>45</v>
      </c>
    </row>
    <row r="21" spans="1:15" ht="15.5" x14ac:dyDescent="0.35">
      <c r="A21" s="13">
        <v>45689</v>
      </c>
      <c r="B21" s="5" t="s">
        <v>50</v>
      </c>
      <c r="C21" s="17"/>
      <c r="D21" s="14" t="s">
        <v>21</v>
      </c>
      <c r="E21" s="37" t="s">
        <v>39</v>
      </c>
      <c r="F21" s="38"/>
      <c r="G21" s="38">
        <v>1000000</v>
      </c>
      <c r="H21" s="39">
        <f t="shared" si="2"/>
        <v>180000</v>
      </c>
      <c r="I21" s="21">
        <f t="shared" si="3"/>
        <v>1180000</v>
      </c>
      <c r="J21" s="21">
        <v>0</v>
      </c>
      <c r="K21" s="21">
        <v>0</v>
      </c>
      <c r="L21" s="19">
        <v>0</v>
      </c>
      <c r="M21" s="19">
        <f>+G21+J21+H21</f>
        <v>1180000</v>
      </c>
      <c r="N21" s="22">
        <v>0</v>
      </c>
      <c r="O21" s="33" t="s">
        <v>46</v>
      </c>
    </row>
    <row r="22" spans="1:15" ht="15.5" x14ac:dyDescent="0.35">
      <c r="A22" s="13">
        <v>45717</v>
      </c>
      <c r="B22" s="5" t="s">
        <v>51</v>
      </c>
      <c r="C22" s="17"/>
      <c r="D22" s="14" t="s">
        <v>22</v>
      </c>
      <c r="E22" s="37" t="s">
        <v>40</v>
      </c>
      <c r="F22" s="38"/>
      <c r="G22" s="38"/>
      <c r="H22" s="39">
        <f t="shared" si="2"/>
        <v>0</v>
      </c>
      <c r="I22" s="21">
        <f t="shared" si="3"/>
        <v>0</v>
      </c>
      <c r="J22" s="21">
        <f t="shared" ref="J22:J31" si="4">+G22*5%</f>
        <v>0</v>
      </c>
      <c r="K22" s="21">
        <v>0</v>
      </c>
      <c r="L22" s="19">
        <f t="shared" ref="L22:L31" si="5">+G22+H22</f>
        <v>0</v>
      </c>
      <c r="M22" s="19"/>
      <c r="N22" s="22">
        <f t="shared" ref="N22:N31" si="6">+L22-I22</f>
        <v>0</v>
      </c>
      <c r="O22" s="33"/>
    </row>
    <row r="23" spans="1:15" ht="15.5" x14ac:dyDescent="0.35">
      <c r="A23" s="13">
        <v>45748</v>
      </c>
      <c r="B23" s="5" t="s">
        <v>52</v>
      </c>
      <c r="C23" s="17"/>
      <c r="D23" s="14" t="s">
        <v>23</v>
      </c>
      <c r="E23" s="37" t="s">
        <v>41</v>
      </c>
      <c r="F23" s="38"/>
      <c r="G23" s="38"/>
      <c r="H23" s="39">
        <f t="shared" si="2"/>
        <v>0</v>
      </c>
      <c r="I23" s="21">
        <f t="shared" si="3"/>
        <v>0</v>
      </c>
      <c r="J23" s="21">
        <f t="shared" si="4"/>
        <v>0</v>
      </c>
      <c r="K23" s="21">
        <v>0</v>
      </c>
      <c r="L23" s="19">
        <f t="shared" si="5"/>
        <v>0</v>
      </c>
      <c r="M23" s="19"/>
      <c r="N23" s="22">
        <f t="shared" si="6"/>
        <v>0</v>
      </c>
      <c r="O23" s="33"/>
    </row>
    <row r="24" spans="1:15" ht="15.5" x14ac:dyDescent="0.35">
      <c r="A24" s="13">
        <v>45778</v>
      </c>
      <c r="B24" s="5" t="s">
        <v>53</v>
      </c>
      <c r="C24" s="17"/>
      <c r="D24" s="14" t="s">
        <v>24</v>
      </c>
      <c r="E24" s="37" t="s">
        <v>42</v>
      </c>
      <c r="F24" s="38"/>
      <c r="G24" s="38"/>
      <c r="H24" s="39">
        <f t="shared" si="2"/>
        <v>0</v>
      </c>
      <c r="I24" s="21">
        <f t="shared" si="3"/>
        <v>0</v>
      </c>
      <c r="J24" s="21">
        <f t="shared" si="4"/>
        <v>0</v>
      </c>
      <c r="K24" s="21">
        <v>0</v>
      </c>
      <c r="L24" s="19">
        <f t="shared" si="5"/>
        <v>0</v>
      </c>
      <c r="M24" s="19"/>
      <c r="N24" s="22">
        <f t="shared" si="6"/>
        <v>0</v>
      </c>
      <c r="O24" s="33"/>
    </row>
    <row r="25" spans="1:15" ht="15.5" x14ac:dyDescent="0.35">
      <c r="A25" s="13">
        <v>45809</v>
      </c>
      <c r="B25" s="5" t="s">
        <v>54</v>
      </c>
      <c r="C25" s="17"/>
      <c r="D25" s="14" t="s">
        <v>25</v>
      </c>
      <c r="E25" s="37" t="s">
        <v>43</v>
      </c>
      <c r="F25" s="38"/>
      <c r="G25" s="38"/>
      <c r="H25" s="39">
        <f t="shared" si="2"/>
        <v>0</v>
      </c>
      <c r="I25" s="21">
        <f t="shared" si="3"/>
        <v>0</v>
      </c>
      <c r="J25" s="21">
        <f t="shared" si="4"/>
        <v>0</v>
      </c>
      <c r="K25" s="21">
        <v>0</v>
      </c>
      <c r="L25" s="19">
        <f t="shared" si="5"/>
        <v>0</v>
      </c>
      <c r="M25" s="19"/>
      <c r="N25" s="22">
        <f t="shared" si="6"/>
        <v>0</v>
      </c>
      <c r="O25" s="33"/>
    </row>
    <row r="26" spans="1:15" ht="15.5" x14ac:dyDescent="0.35">
      <c r="A26" s="13">
        <v>45839</v>
      </c>
      <c r="B26" s="5" t="s">
        <v>55</v>
      </c>
      <c r="C26" s="17"/>
      <c r="D26" s="14" t="s">
        <v>26</v>
      </c>
      <c r="E26" s="37" t="s">
        <v>44</v>
      </c>
      <c r="F26" s="38"/>
      <c r="G26" s="38"/>
      <c r="H26" s="39">
        <f t="shared" si="2"/>
        <v>0</v>
      </c>
      <c r="I26" s="21">
        <v>0</v>
      </c>
      <c r="J26" s="21">
        <f t="shared" si="4"/>
        <v>0</v>
      </c>
      <c r="K26" s="21">
        <v>0</v>
      </c>
      <c r="L26" s="19">
        <f t="shared" si="5"/>
        <v>0</v>
      </c>
      <c r="M26" s="19"/>
      <c r="N26" s="22">
        <f t="shared" si="6"/>
        <v>0</v>
      </c>
      <c r="O26" s="33"/>
    </row>
    <row r="27" spans="1:15" ht="15.5" x14ac:dyDescent="0.35">
      <c r="A27" s="13">
        <v>45870</v>
      </c>
      <c r="B27" s="5" t="s">
        <v>48</v>
      </c>
      <c r="C27" s="17"/>
      <c r="D27" s="14" t="s">
        <v>27</v>
      </c>
      <c r="E27" s="14"/>
      <c r="F27" s="40">
        <v>0</v>
      </c>
      <c r="G27" s="39">
        <f t="shared" ref="G27:G31" si="7">+F27/1.18</f>
        <v>0</v>
      </c>
      <c r="H27" s="39">
        <f t="shared" si="2"/>
        <v>0</v>
      </c>
      <c r="I27" s="21">
        <v>0</v>
      </c>
      <c r="J27" s="21">
        <f t="shared" si="4"/>
        <v>0</v>
      </c>
      <c r="K27" s="21">
        <v>0</v>
      </c>
      <c r="L27" s="19">
        <f t="shared" si="5"/>
        <v>0</v>
      </c>
      <c r="M27" s="19"/>
      <c r="N27" s="22">
        <f t="shared" si="6"/>
        <v>0</v>
      </c>
      <c r="O27" s="33"/>
    </row>
    <row r="28" spans="1:15" ht="15.5" x14ac:dyDescent="0.35">
      <c r="A28" s="13">
        <v>45901</v>
      </c>
      <c r="B28" s="5" t="s">
        <v>56</v>
      </c>
      <c r="C28" s="17"/>
      <c r="D28" s="14" t="s">
        <v>28</v>
      </c>
      <c r="E28" s="14"/>
      <c r="F28" s="40">
        <v>0</v>
      </c>
      <c r="G28" s="39">
        <f t="shared" si="7"/>
        <v>0</v>
      </c>
      <c r="H28" s="39">
        <f t="shared" si="2"/>
        <v>0</v>
      </c>
      <c r="I28" s="21">
        <v>0</v>
      </c>
      <c r="J28" s="21">
        <f t="shared" si="4"/>
        <v>0</v>
      </c>
      <c r="K28" s="21">
        <v>0</v>
      </c>
      <c r="L28" s="19">
        <f t="shared" si="5"/>
        <v>0</v>
      </c>
      <c r="M28" s="19"/>
      <c r="N28" s="22">
        <f t="shared" si="6"/>
        <v>0</v>
      </c>
      <c r="O28" s="33"/>
    </row>
    <row r="29" spans="1:15" ht="15.5" x14ac:dyDescent="0.35">
      <c r="A29" s="13">
        <v>45931</v>
      </c>
      <c r="B29" s="5" t="s">
        <v>57</v>
      </c>
      <c r="C29" s="17"/>
      <c r="D29" s="14" t="s">
        <v>29</v>
      </c>
      <c r="E29" s="14"/>
      <c r="F29" s="15">
        <v>0</v>
      </c>
      <c r="G29" s="16">
        <f t="shared" si="7"/>
        <v>0</v>
      </c>
      <c r="H29" s="16">
        <f t="shared" si="2"/>
        <v>0</v>
      </c>
      <c r="I29" s="21">
        <v>0</v>
      </c>
      <c r="J29" s="21">
        <f t="shared" si="4"/>
        <v>0</v>
      </c>
      <c r="K29" s="21">
        <v>0</v>
      </c>
      <c r="L29" s="19">
        <f t="shared" si="5"/>
        <v>0</v>
      </c>
      <c r="M29" s="19"/>
      <c r="N29" s="22">
        <f t="shared" si="6"/>
        <v>0</v>
      </c>
      <c r="O29" s="33"/>
    </row>
    <row r="30" spans="1:15" ht="15.5" x14ac:dyDescent="0.35">
      <c r="A30" s="13">
        <v>45962</v>
      </c>
      <c r="B30" s="5" t="s">
        <v>58</v>
      </c>
      <c r="C30" s="17"/>
      <c r="D30" s="14" t="s">
        <v>30</v>
      </c>
      <c r="E30" s="14"/>
      <c r="F30" s="15">
        <v>0</v>
      </c>
      <c r="G30" s="16">
        <f t="shared" si="7"/>
        <v>0</v>
      </c>
      <c r="H30" s="16">
        <f t="shared" si="2"/>
        <v>0</v>
      </c>
      <c r="I30" s="21">
        <v>0</v>
      </c>
      <c r="J30" s="21">
        <f t="shared" si="4"/>
        <v>0</v>
      </c>
      <c r="K30" s="21">
        <v>0</v>
      </c>
      <c r="L30" s="19">
        <f t="shared" si="5"/>
        <v>0</v>
      </c>
      <c r="M30" s="19"/>
      <c r="N30" s="22">
        <f t="shared" si="6"/>
        <v>0</v>
      </c>
      <c r="O30" s="33"/>
    </row>
    <row r="31" spans="1:15" ht="15.5" x14ac:dyDescent="0.35">
      <c r="A31" s="13">
        <v>45992</v>
      </c>
      <c r="B31" s="5" t="s">
        <v>59</v>
      </c>
      <c r="C31" s="17"/>
      <c r="D31" s="14" t="s">
        <v>31</v>
      </c>
      <c r="E31" s="14"/>
      <c r="F31" s="15">
        <v>0</v>
      </c>
      <c r="G31" s="16">
        <f t="shared" si="7"/>
        <v>0</v>
      </c>
      <c r="H31" s="16">
        <f t="shared" si="2"/>
        <v>0</v>
      </c>
      <c r="I31" s="21">
        <v>0</v>
      </c>
      <c r="J31" s="21">
        <f t="shared" si="4"/>
        <v>0</v>
      </c>
      <c r="K31" s="21">
        <v>0</v>
      </c>
      <c r="L31" s="19">
        <f t="shared" si="5"/>
        <v>0</v>
      </c>
      <c r="M31" s="19"/>
      <c r="N31" s="22">
        <f t="shared" si="6"/>
        <v>0</v>
      </c>
      <c r="O31" s="33"/>
    </row>
    <row r="32" spans="1:15" ht="15.5" x14ac:dyDescent="0.35">
      <c r="A32" s="49" t="s">
        <v>32</v>
      </c>
      <c r="B32" s="50"/>
      <c r="C32" s="50"/>
      <c r="D32" s="51"/>
      <c r="E32" s="36"/>
      <c r="F32" s="23">
        <f t="shared" ref="F32:N32" si="8">SUM(F20:F31)</f>
        <v>118000</v>
      </c>
      <c r="G32" s="23">
        <f t="shared" si="8"/>
        <v>1100000</v>
      </c>
      <c r="H32" s="23">
        <f t="shared" si="8"/>
        <v>198000</v>
      </c>
      <c r="I32" s="23">
        <f t="shared" si="8"/>
        <v>1298000</v>
      </c>
      <c r="J32" s="23">
        <f>SUM(J20:J31)</f>
        <v>5000</v>
      </c>
      <c r="K32" s="23">
        <f t="shared" ref="K32:L32" si="9">SUM(K20:K31)</f>
        <v>0</v>
      </c>
      <c r="L32" s="23">
        <f t="shared" si="9"/>
        <v>0</v>
      </c>
      <c r="M32" s="23">
        <f>SUM(M20:M31)</f>
        <v>1285000</v>
      </c>
      <c r="N32" s="23">
        <f t="shared" si="8"/>
        <v>0</v>
      </c>
      <c r="O32" s="34"/>
    </row>
    <row r="34" spans="1:20" x14ac:dyDescent="0.35">
      <c r="L34" s="24"/>
      <c r="M34" s="24"/>
      <c r="N34" s="24"/>
    </row>
    <row r="35" spans="1:20" x14ac:dyDescent="0.3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T35">
        <f>354000*3</f>
        <v>1062000</v>
      </c>
    </row>
    <row r="36" spans="1:20" x14ac:dyDescent="0.35">
      <c r="T36">
        <f>5310000</f>
        <v>5310000</v>
      </c>
    </row>
    <row r="37" spans="1:20" x14ac:dyDescent="0.35">
      <c r="N37" s="25"/>
      <c r="T37" s="26">
        <f>SUM(T35:T36)</f>
        <v>6372000</v>
      </c>
    </row>
    <row r="38" spans="1:20" x14ac:dyDescent="0.35">
      <c r="A38" s="27" t="s">
        <v>33</v>
      </c>
      <c r="B38" s="28"/>
    </row>
    <row r="39" spans="1:20" x14ac:dyDescent="0.35">
      <c r="A39" s="28"/>
      <c r="B39" s="28"/>
      <c r="T39" s="29">
        <f>F32-T37</f>
        <v>-6254000</v>
      </c>
    </row>
    <row r="40" spans="1:20" x14ac:dyDescent="0.35">
      <c r="A40" s="28"/>
      <c r="B40" s="28"/>
    </row>
    <row r="41" spans="1:20" x14ac:dyDescent="0.35">
      <c r="A41" s="28"/>
      <c r="B41" s="28"/>
    </row>
    <row r="42" spans="1:20" x14ac:dyDescent="0.35">
      <c r="A42" s="30" t="s">
        <v>34</v>
      </c>
      <c r="B42" s="30"/>
    </row>
    <row r="43" spans="1:20" x14ac:dyDescent="0.35">
      <c r="A43" s="31" t="s">
        <v>35</v>
      </c>
      <c r="B43" s="28"/>
    </row>
  </sheetData>
  <autoFilter ref="A4:O4" xr:uid="{B0BAA7EF-3179-4D69-A825-CA7A86051B59}"/>
  <mergeCells count="4">
    <mergeCell ref="A35:N35"/>
    <mergeCell ref="A2:O2"/>
    <mergeCell ref="I3:L3"/>
    <mergeCell ref="A32:D32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FOURNISSEUR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2025-06-17T20:47:52Z</dcterms:created>
  <dcterms:modified xsi:type="dcterms:W3CDTF">2025-06-29T18:19:16Z</dcterms:modified>
</cp:coreProperties>
</file>